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бюдж." sheetId="1" r:id="rId1"/>
    <sheet name="сп.сч." sheetId="2" r:id="rId2"/>
    <sheet name="Лист3" sheetId="3" r:id="rId3"/>
  </sheets>
  <definedNames>
    <definedName name="_xlnm.Print_Area" localSheetId="0">'бюдж.'!$A$1:$E$38</definedName>
    <definedName name="_xlnm.Print_Area" localSheetId="2">'Лист3'!$A$1:$I$72</definedName>
    <definedName name="_xlnm.Print_Area" localSheetId="1">'сп.сч.'!$A$1:$G$38</definedName>
  </definedNames>
  <calcPr fullCalcOnLoad="1"/>
</workbook>
</file>

<file path=xl/sharedStrings.xml><?xml version="1.0" encoding="utf-8"?>
<sst xmlns="http://schemas.openxmlformats.org/spreadsheetml/2006/main" count="98" uniqueCount="84">
  <si>
    <t xml:space="preserve">Обсяг видатків </t>
  </si>
  <si>
    <t>за рахунок бюджетних коштів</t>
  </si>
  <si>
    <t>№</t>
  </si>
  <si>
    <t>Найменування</t>
  </si>
  <si>
    <t xml:space="preserve">Ліміт </t>
  </si>
  <si>
    <t xml:space="preserve">на </t>
  </si>
  <si>
    <t xml:space="preserve">Залишок станом </t>
  </si>
  <si>
    <t xml:space="preserve">Заробітна плата </t>
  </si>
  <si>
    <t>Нарахування на заробітну плату</t>
  </si>
  <si>
    <t>Класні журнали</t>
  </si>
  <si>
    <t>Вогнегасники</t>
  </si>
  <si>
    <t>Медикаменти</t>
  </si>
  <si>
    <t>Поточний ремонт</t>
  </si>
  <si>
    <t>Підвіз підручників</t>
  </si>
  <si>
    <t>Вивіз ТПВ</t>
  </si>
  <si>
    <t>Перезарядка вогнегасників</t>
  </si>
  <si>
    <t xml:space="preserve">Телефон зв'язок </t>
  </si>
  <si>
    <t>Комунальні послуги</t>
  </si>
  <si>
    <t>Всього</t>
  </si>
  <si>
    <t>Директор ліцею                                                   О.О.Реутенко</t>
  </si>
  <si>
    <t>Головний бухгалтер                                              Ж.О.Зінько</t>
  </si>
  <si>
    <t>Періодичне видання</t>
  </si>
  <si>
    <t>Інтернет</t>
  </si>
  <si>
    <t>Обслуговування топічної</t>
  </si>
  <si>
    <t>Обслуговування комп’ютерної техніки</t>
  </si>
  <si>
    <t>Стипендія</t>
  </si>
  <si>
    <t xml:space="preserve">                 Директор ліцею                                                   О.О. Реутенко</t>
  </si>
  <si>
    <t xml:space="preserve">                  Головний бухгалтер                                              Ж.О.Зінько</t>
  </si>
  <si>
    <t>Готівка на заробітну плату</t>
  </si>
  <si>
    <t>Оренда приміщення навчального корпусу №1</t>
  </si>
  <si>
    <t>Обов'язкове страхування майна</t>
  </si>
  <si>
    <t xml:space="preserve">Витрачено </t>
  </si>
  <si>
    <t>Предмети обладнання та інвентар:</t>
  </si>
  <si>
    <t xml:space="preserve">Відрядження </t>
  </si>
  <si>
    <t>Оплата послуг (крім комунальних):</t>
  </si>
  <si>
    <t>Обсяг видатків на 2016  рік за рахунок спеціальних коштів</t>
  </si>
  <si>
    <t>Очікуване надходження доходів на 2015-2016 навчальний рік</t>
  </si>
  <si>
    <t>3000,00грн.х419 учнів=1257000,00грн.</t>
  </si>
  <si>
    <t xml:space="preserve">1.Заробітна плата </t>
  </si>
  <si>
    <t>2.Нарахування на заробітну плату</t>
  </si>
  <si>
    <t>3.Предмети обладнання та інвентар:</t>
  </si>
  <si>
    <t>господарчі товари</t>
  </si>
  <si>
    <t>канцелярські товари</t>
  </si>
  <si>
    <t>запасні частини</t>
  </si>
  <si>
    <t>бензин</t>
  </si>
  <si>
    <t>періодичне видання</t>
  </si>
  <si>
    <t>4.Оплата послуг крім комунальних:</t>
  </si>
  <si>
    <t>поточний ремонт</t>
  </si>
  <si>
    <t>інтернет</t>
  </si>
  <si>
    <t>утілізація ламп</t>
  </si>
  <si>
    <t>обслуговування топічної</t>
  </si>
  <si>
    <t>обслуговування оргтехніки</t>
  </si>
  <si>
    <t>страхування майна</t>
  </si>
  <si>
    <t>7. Оплата комунальних послуг</t>
  </si>
  <si>
    <t>8. Соціальне забезпечення</t>
  </si>
  <si>
    <t>оновлення програми "Медок"</t>
  </si>
  <si>
    <t>Фактичні видатки станом на 01.01.2017року</t>
  </si>
  <si>
    <t>Всього видатків на 01.01.2017 року</t>
  </si>
  <si>
    <t>Соціальне забезпечення</t>
  </si>
  <si>
    <t>Обсяг видатків на 2017  рік за рахунок спеціальних коштів</t>
  </si>
  <si>
    <t>2017 рік</t>
  </si>
  <si>
    <t>2017р.</t>
  </si>
  <si>
    <t>на            1.04.   2017р.</t>
  </si>
  <si>
    <t xml:space="preserve">на 2017 рік </t>
  </si>
  <si>
    <t>Витрачено за  2017р.</t>
  </si>
  <si>
    <t>на 1.04.    2017р.</t>
  </si>
  <si>
    <t>Мило</t>
  </si>
  <si>
    <t>Папір</t>
  </si>
  <si>
    <t>Засіб для прибирання</t>
  </si>
  <si>
    <t>Продукти харчування</t>
  </si>
  <si>
    <t xml:space="preserve">Поточний ремонт </t>
  </si>
  <si>
    <t>Підготовка власних котел.</t>
  </si>
  <si>
    <t>Технічне обслугов.газ.мереж</t>
  </si>
  <si>
    <t>СЕС</t>
  </si>
  <si>
    <t>Прог-ма Бюджем міста</t>
  </si>
  <si>
    <t>Обладнання</t>
  </si>
  <si>
    <t>Реклама</t>
  </si>
  <si>
    <t>Вивіз сміття</t>
  </si>
  <si>
    <t>Проведення свят для ліцеїстів</t>
  </si>
  <si>
    <t>Господарчі товари:</t>
  </si>
  <si>
    <t>запчастини до транспортних засобів</t>
  </si>
  <si>
    <t>пально-мастильні матеріали, талони, смарт-карти</t>
  </si>
  <si>
    <t>за</t>
  </si>
  <si>
    <t>Канцтовари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</si>
</sst>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6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 Cyr"/>
      <family val="0"/>
    </font>
    <font>
      <b/>
      <sz val="18"/>
      <name val="Tahoma"/>
      <family val="2"/>
    </font>
    <font>
      <sz val="16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wrapText="1"/>
    </xf>
    <xf numFmtId="2" fontId="4" fillId="0" borderId="2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5.25390625" style="0" customWidth="1"/>
    <col min="2" max="2" width="35.375" style="0" customWidth="1"/>
    <col min="3" max="3" width="15.00390625" style="0" customWidth="1"/>
    <col min="4" max="4" width="18.125" style="0" customWidth="1"/>
    <col min="5" max="5" width="17.00390625" style="0" customWidth="1"/>
    <col min="7" max="7" width="9.625" style="0" bestFit="1" customWidth="1"/>
    <col min="9" max="9" width="9.625" style="0" bestFit="1" customWidth="1"/>
  </cols>
  <sheetData>
    <row r="1" spans="1:5" ht="22.5">
      <c r="A1" s="57" t="s">
        <v>0</v>
      </c>
      <c r="B1" s="57"/>
      <c r="C1" s="57"/>
      <c r="D1" s="57"/>
      <c r="E1" s="57"/>
    </row>
    <row r="2" spans="1:5" ht="22.5">
      <c r="A2" s="57" t="s">
        <v>63</v>
      </c>
      <c r="B2" s="57"/>
      <c r="C2" s="57"/>
      <c r="D2" s="57"/>
      <c r="E2" s="57"/>
    </row>
    <row r="3" spans="1:5" ht="22.5">
      <c r="A3" s="57" t="s">
        <v>1</v>
      </c>
      <c r="B3" s="57"/>
      <c r="C3" s="57"/>
      <c r="D3" s="57"/>
      <c r="E3" s="57"/>
    </row>
    <row r="4" spans="1:5" ht="7.5" customHeight="1">
      <c r="A4" s="16"/>
      <c r="B4" s="16"/>
      <c r="C4" s="16"/>
      <c r="D4" s="16"/>
      <c r="E4" s="16"/>
    </row>
    <row r="5" ht="15.75" thickBot="1">
      <c r="A5" s="1"/>
    </row>
    <row r="6" spans="1:5" ht="21" customHeight="1">
      <c r="A6" s="17"/>
      <c r="B6" s="18"/>
      <c r="C6" s="18" t="s">
        <v>4</v>
      </c>
      <c r="D6" s="54" t="s">
        <v>64</v>
      </c>
      <c r="E6" s="18" t="s">
        <v>6</v>
      </c>
    </row>
    <row r="7" spans="1:5" ht="22.5" customHeight="1">
      <c r="A7" s="19" t="s">
        <v>2</v>
      </c>
      <c r="B7" s="20" t="s">
        <v>3</v>
      </c>
      <c r="C7" s="20" t="s">
        <v>5</v>
      </c>
      <c r="D7" s="55"/>
      <c r="E7" s="55" t="s">
        <v>65</v>
      </c>
    </row>
    <row r="8" spans="1:5" ht="45.75" customHeight="1" thickBot="1">
      <c r="A8" s="21"/>
      <c r="B8" s="22"/>
      <c r="C8" s="23" t="s">
        <v>60</v>
      </c>
      <c r="D8" s="56"/>
      <c r="E8" s="56"/>
    </row>
    <row r="9" spans="1:5" ht="23.25" customHeight="1" thickBot="1">
      <c r="A9" s="24">
        <v>1</v>
      </c>
      <c r="B9" s="25" t="s">
        <v>7</v>
      </c>
      <c r="C9" s="26">
        <f>1085603+4610030</f>
        <v>5695633</v>
      </c>
      <c r="D9" s="26">
        <f>1264713.62</f>
        <v>1264713.62</v>
      </c>
      <c r="E9" s="26">
        <f>C9-D9</f>
        <v>4430919.38</v>
      </c>
    </row>
    <row r="10" spans="1:5" ht="21" customHeight="1" thickBot="1">
      <c r="A10" s="24">
        <v>2</v>
      </c>
      <c r="B10" s="25" t="s">
        <v>8</v>
      </c>
      <c r="C10" s="26">
        <f>1014207+238833</f>
        <v>1253040</v>
      </c>
      <c r="D10" s="26">
        <f>279362.08</f>
        <v>279362.08</v>
      </c>
      <c r="E10" s="26">
        <f aca="true" t="shared" si="0" ref="E10:E30">C10-D10</f>
        <v>973677.9199999999</v>
      </c>
    </row>
    <row r="11" spans="1:5" ht="20.25" customHeight="1" thickBot="1">
      <c r="A11" s="24">
        <v>3</v>
      </c>
      <c r="B11" s="25" t="s">
        <v>68</v>
      </c>
      <c r="C11" s="26">
        <v>4536</v>
      </c>
      <c r="D11" s="26"/>
      <c r="E11" s="26">
        <f t="shared" si="0"/>
        <v>4536</v>
      </c>
    </row>
    <row r="12" spans="1:7" ht="21" customHeight="1" thickBot="1">
      <c r="A12" s="24">
        <v>4</v>
      </c>
      <c r="B12" s="25" t="s">
        <v>67</v>
      </c>
      <c r="C12" s="26">
        <v>9342</v>
      </c>
      <c r="D12" s="26"/>
      <c r="E12" s="26">
        <f t="shared" si="0"/>
        <v>9342</v>
      </c>
      <c r="G12" s="32"/>
    </row>
    <row r="13" spans="1:5" ht="18" customHeight="1" thickBot="1">
      <c r="A13" s="24">
        <v>5</v>
      </c>
      <c r="B13" s="25" t="s">
        <v>9</v>
      </c>
      <c r="C13" s="26">
        <v>1050</v>
      </c>
      <c r="D13" s="26"/>
      <c r="E13" s="26">
        <f t="shared" si="0"/>
        <v>1050</v>
      </c>
    </row>
    <row r="14" spans="1:5" ht="18" customHeight="1" thickBot="1">
      <c r="A14" s="24">
        <v>6</v>
      </c>
      <c r="B14" s="25" t="s">
        <v>66</v>
      </c>
      <c r="C14" s="26">
        <v>1907</v>
      </c>
      <c r="D14" s="26"/>
      <c r="E14" s="26">
        <f t="shared" si="0"/>
        <v>1907</v>
      </c>
    </row>
    <row r="15" spans="1:5" ht="19.5" customHeight="1" thickBot="1">
      <c r="A15" s="24">
        <v>7</v>
      </c>
      <c r="B15" s="25" t="s">
        <v>10</v>
      </c>
      <c r="C15" s="26">
        <v>500</v>
      </c>
      <c r="D15" s="26"/>
      <c r="E15" s="26">
        <f t="shared" si="0"/>
        <v>500</v>
      </c>
    </row>
    <row r="16" spans="1:5" ht="19.5" customHeight="1" thickBot="1">
      <c r="A16" s="24">
        <v>8</v>
      </c>
      <c r="B16" s="25" t="s">
        <v>11</v>
      </c>
      <c r="C16" s="26">
        <v>903</v>
      </c>
      <c r="D16" s="26"/>
      <c r="E16" s="26">
        <f t="shared" si="0"/>
        <v>903</v>
      </c>
    </row>
    <row r="17" spans="1:5" ht="27" customHeight="1" thickBot="1">
      <c r="A17" s="24">
        <v>9</v>
      </c>
      <c r="B17" s="25" t="s">
        <v>69</v>
      </c>
      <c r="C17" s="26">
        <v>1381</v>
      </c>
      <c r="D17" s="26"/>
      <c r="E17" s="26">
        <f t="shared" si="0"/>
        <v>1381</v>
      </c>
    </row>
    <row r="18" spans="1:7" ht="21.75" customHeight="1" thickBot="1">
      <c r="A18" s="24">
        <v>10</v>
      </c>
      <c r="B18" s="25" t="s">
        <v>70</v>
      </c>
      <c r="C18" s="26">
        <v>50000</v>
      </c>
      <c r="D18" s="26"/>
      <c r="E18" s="26">
        <f t="shared" si="0"/>
        <v>50000</v>
      </c>
      <c r="G18" s="32"/>
    </row>
    <row r="19" spans="1:5" ht="18.75" customHeight="1" thickBot="1">
      <c r="A19" s="24">
        <v>11</v>
      </c>
      <c r="B19" s="25" t="s">
        <v>13</v>
      </c>
      <c r="C19" s="26">
        <v>5000</v>
      </c>
      <c r="D19" s="26"/>
      <c r="E19" s="26">
        <f t="shared" si="0"/>
        <v>5000</v>
      </c>
    </row>
    <row r="20" spans="1:5" ht="18.75" customHeight="1" thickBot="1">
      <c r="A20" s="24">
        <v>12</v>
      </c>
      <c r="B20" s="25" t="s">
        <v>14</v>
      </c>
      <c r="C20" s="26">
        <v>5000</v>
      </c>
      <c r="D20" s="26">
        <v>814.66</v>
      </c>
      <c r="E20" s="26">
        <f t="shared" si="0"/>
        <v>4185.34</v>
      </c>
    </row>
    <row r="21" spans="1:5" ht="20.25" customHeight="1" thickBot="1">
      <c r="A21" s="24">
        <v>13</v>
      </c>
      <c r="B21" s="25" t="s">
        <v>28</v>
      </c>
      <c r="C21" s="26">
        <v>1600</v>
      </c>
      <c r="D21" s="26"/>
      <c r="E21" s="26">
        <f t="shared" si="0"/>
        <v>1600</v>
      </c>
    </row>
    <row r="22" spans="1:5" ht="21.75" customHeight="1" thickBot="1">
      <c r="A22" s="24">
        <v>14</v>
      </c>
      <c r="B22" s="25" t="s">
        <v>15</v>
      </c>
      <c r="C22" s="26">
        <v>800</v>
      </c>
      <c r="D22" s="26"/>
      <c r="E22" s="26">
        <f t="shared" si="0"/>
        <v>800</v>
      </c>
    </row>
    <row r="23" spans="1:5" ht="30" customHeight="1" thickBot="1">
      <c r="A23" s="24">
        <v>15</v>
      </c>
      <c r="B23" s="25" t="s">
        <v>29</v>
      </c>
      <c r="C23" s="26">
        <v>202320</v>
      </c>
      <c r="D23" s="26">
        <v>47273.25</v>
      </c>
      <c r="E23" s="26">
        <f t="shared" si="0"/>
        <v>155046.75</v>
      </c>
    </row>
    <row r="24" spans="1:5" ht="24" customHeight="1" thickBot="1">
      <c r="A24" s="24">
        <v>16</v>
      </c>
      <c r="B24" s="25" t="s">
        <v>71</v>
      </c>
      <c r="C24" s="26">
        <v>5000</v>
      </c>
      <c r="D24" s="26">
        <v>1060</v>
      </c>
      <c r="E24" s="26">
        <f t="shared" si="0"/>
        <v>3940</v>
      </c>
    </row>
    <row r="25" spans="1:5" ht="21.75" customHeight="1" thickBot="1">
      <c r="A25" s="24">
        <v>17</v>
      </c>
      <c r="B25" s="25" t="s">
        <v>72</v>
      </c>
      <c r="C25" s="26">
        <v>860</v>
      </c>
      <c r="D25" s="26"/>
      <c r="E25" s="26">
        <f t="shared" si="0"/>
        <v>860</v>
      </c>
    </row>
    <row r="26" spans="1:5" ht="21.75" customHeight="1" thickBot="1">
      <c r="A26" s="24">
        <v>18</v>
      </c>
      <c r="B26" s="25" t="s">
        <v>73</v>
      </c>
      <c r="C26" s="26">
        <v>600</v>
      </c>
      <c r="D26" s="26"/>
      <c r="E26" s="26">
        <f t="shared" si="0"/>
        <v>600</v>
      </c>
    </row>
    <row r="27" spans="1:5" ht="23.25" customHeight="1" thickBot="1">
      <c r="A27" s="24">
        <v>19</v>
      </c>
      <c r="B27" s="25" t="s">
        <v>74</v>
      </c>
      <c r="C27" s="26">
        <v>5400</v>
      </c>
      <c r="D27" s="26"/>
      <c r="E27" s="26">
        <f t="shared" si="0"/>
        <v>5400</v>
      </c>
    </row>
    <row r="28" spans="1:11" ht="24" customHeight="1" thickBot="1">
      <c r="A28" s="24">
        <v>20</v>
      </c>
      <c r="B28" s="25" t="s">
        <v>16</v>
      </c>
      <c r="C28" s="26">
        <v>2628</v>
      </c>
      <c r="D28" s="26">
        <v>614.65</v>
      </c>
      <c r="E28" s="26">
        <f t="shared" si="0"/>
        <v>2013.35</v>
      </c>
      <c r="I28" s="32"/>
      <c r="K28" s="32"/>
    </row>
    <row r="29" spans="1:11" ht="21.75" customHeight="1" thickBot="1">
      <c r="A29" s="24">
        <v>21</v>
      </c>
      <c r="B29" s="25" t="s">
        <v>17</v>
      </c>
      <c r="C29" s="26">
        <v>520442</v>
      </c>
      <c r="D29" s="26">
        <v>228533.25</v>
      </c>
      <c r="E29" s="26">
        <f t="shared" si="0"/>
        <v>291908.75</v>
      </c>
      <c r="I29" s="32"/>
      <c r="K29" s="32"/>
    </row>
    <row r="30" spans="1:5" ht="19.5" customHeight="1" thickBot="1">
      <c r="A30" s="24">
        <v>22</v>
      </c>
      <c r="B30" s="25" t="s">
        <v>58</v>
      </c>
      <c r="C30" s="26">
        <v>6100</v>
      </c>
      <c r="D30" s="26"/>
      <c r="E30" s="26">
        <f t="shared" si="0"/>
        <v>6100</v>
      </c>
    </row>
    <row r="31" spans="1:8" ht="21" customHeight="1" thickBot="1">
      <c r="A31" s="9"/>
      <c r="B31" s="27" t="s">
        <v>18</v>
      </c>
      <c r="C31" s="28">
        <f>SUM(C9:C30)</f>
        <v>7774042</v>
      </c>
      <c r="D31" s="28">
        <f>SUM(D9:D30)</f>
        <v>1822371.51</v>
      </c>
      <c r="E31" s="28">
        <f>SUM(E9:E30)</f>
        <v>5951670.489999999</v>
      </c>
      <c r="H31" s="32"/>
    </row>
    <row r="32" spans="1:5" ht="14.25">
      <c r="A32" s="11"/>
      <c r="C32" s="32"/>
      <c r="D32" s="32"/>
      <c r="E32" s="32"/>
    </row>
    <row r="33" spans="1:5" ht="14.25">
      <c r="A33" s="53" t="s">
        <v>19</v>
      </c>
      <c r="B33" s="53"/>
      <c r="C33" s="53"/>
      <c r="D33" s="53"/>
      <c r="E33" s="53"/>
    </row>
    <row r="34" spans="1:5" ht="14.25">
      <c r="A34" s="14"/>
      <c r="B34" s="15"/>
      <c r="C34" s="15"/>
      <c r="D34" s="15"/>
      <c r="E34" s="15"/>
    </row>
    <row r="35" spans="1:5" ht="14.25">
      <c r="A35" s="53" t="s">
        <v>20</v>
      </c>
      <c r="B35" s="53"/>
      <c r="C35" s="53"/>
      <c r="D35" s="53"/>
      <c r="E35" s="53"/>
    </row>
    <row r="36" spans="1:5" ht="14.25">
      <c r="A36" s="14"/>
      <c r="B36" s="15"/>
      <c r="C36" s="15"/>
      <c r="D36" s="15"/>
      <c r="E36" s="15"/>
    </row>
    <row r="37" spans="1:5" ht="12.75">
      <c r="A37" s="15"/>
      <c r="B37" s="15"/>
      <c r="C37" s="15"/>
      <c r="D37" s="15"/>
      <c r="E37" s="15"/>
    </row>
    <row r="38" spans="1:5" ht="12.75">
      <c r="A38" s="15"/>
      <c r="B38" s="15"/>
      <c r="C38" s="15"/>
      <c r="D38" s="15"/>
      <c r="E38" s="15"/>
    </row>
  </sheetData>
  <sheetProtection/>
  <mergeCells count="7">
    <mergeCell ref="A33:E33"/>
    <mergeCell ref="A35:E35"/>
    <mergeCell ref="D6:D8"/>
    <mergeCell ref="A1:E1"/>
    <mergeCell ref="A2:E2"/>
    <mergeCell ref="A3:E3"/>
    <mergeCell ref="E7:E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6">
      <selection activeCell="H30" sqref="H30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3" width="14.75390625" style="0" customWidth="1"/>
    <col min="4" max="4" width="16.75390625" style="0" customWidth="1"/>
    <col min="5" max="5" width="16.25390625" style="0" customWidth="1"/>
  </cols>
  <sheetData>
    <row r="1" spans="1:5" ht="12.75">
      <c r="A1" s="62" t="s">
        <v>59</v>
      </c>
      <c r="B1" s="62"/>
      <c r="C1" s="62"/>
      <c r="D1" s="62"/>
      <c r="E1" s="62"/>
    </row>
    <row r="2" spans="1:5" ht="15.75" customHeight="1">
      <c r="A2" s="62"/>
      <c r="B2" s="62"/>
      <c r="C2" s="62"/>
      <c r="D2" s="62"/>
      <c r="E2" s="62"/>
    </row>
    <row r="3" spans="1:5" ht="15" thickBot="1">
      <c r="A3" s="29"/>
      <c r="B3" s="29"/>
      <c r="C3" s="29"/>
      <c r="D3" s="29"/>
      <c r="E3" s="29"/>
    </row>
    <row r="4" spans="1:5" ht="31.5" customHeight="1">
      <c r="A4" s="2"/>
      <c r="B4" s="5"/>
      <c r="C4" s="5" t="s">
        <v>4</v>
      </c>
      <c r="D4" s="5" t="s">
        <v>31</v>
      </c>
      <c r="E4" s="5" t="s">
        <v>6</v>
      </c>
    </row>
    <row r="5" spans="1:5" ht="22.5" customHeight="1">
      <c r="A5" s="3" t="s">
        <v>2</v>
      </c>
      <c r="B5" s="6" t="s">
        <v>3</v>
      </c>
      <c r="C5" s="6" t="s">
        <v>5</v>
      </c>
      <c r="D5" s="6" t="s">
        <v>82</v>
      </c>
      <c r="E5" s="59" t="s">
        <v>62</v>
      </c>
    </row>
    <row r="6" spans="1:5" ht="21.75" customHeight="1" thickBot="1">
      <c r="A6" s="4"/>
      <c r="B6" s="7"/>
      <c r="C6" s="8" t="s">
        <v>60</v>
      </c>
      <c r="D6" s="8" t="s">
        <v>61</v>
      </c>
      <c r="E6" s="60"/>
    </row>
    <row r="7" spans="1:5" ht="24.75" customHeight="1" thickBot="1">
      <c r="A7" s="9">
        <v>1</v>
      </c>
      <c r="B7" s="10" t="s">
        <v>7</v>
      </c>
      <c r="C7" s="13">
        <v>878639</v>
      </c>
      <c r="D7" s="13">
        <v>239961.2</v>
      </c>
      <c r="E7" s="13">
        <f>C7-D7</f>
        <v>638677.8</v>
      </c>
    </row>
    <row r="8" spans="1:5" ht="27" customHeight="1" thickBot="1">
      <c r="A8" s="9">
        <v>2</v>
      </c>
      <c r="B8" s="10" t="s">
        <v>8</v>
      </c>
      <c r="C8" s="13">
        <v>193301</v>
      </c>
      <c r="D8" s="13">
        <v>53729.76</v>
      </c>
      <c r="E8" s="13">
        <f aca="true" t="shared" si="0" ref="E8:E25">C8-D8</f>
        <v>139571.24</v>
      </c>
    </row>
    <row r="9" spans="1:5" ht="27" customHeight="1" thickBot="1">
      <c r="A9" s="9">
        <v>3</v>
      </c>
      <c r="B9" s="10" t="s">
        <v>32</v>
      </c>
      <c r="C9" s="13">
        <v>92511</v>
      </c>
      <c r="D9" s="13">
        <f>D10+D11+D14+D12</f>
        <v>7181.5</v>
      </c>
      <c r="E9" s="13">
        <f t="shared" si="0"/>
        <v>85329.5</v>
      </c>
    </row>
    <row r="10" spans="1:5" ht="22.5" customHeight="1" thickBot="1">
      <c r="A10" s="9"/>
      <c r="B10" s="10" t="s">
        <v>79</v>
      </c>
      <c r="C10" s="13">
        <f>28120+10000</f>
        <v>38120</v>
      </c>
      <c r="D10" s="13"/>
      <c r="E10" s="13">
        <f>C10-D10</f>
        <v>38120</v>
      </c>
    </row>
    <row r="11" spans="1:5" ht="31.5" customHeight="1" thickBot="1">
      <c r="A11" s="41"/>
      <c r="B11" s="42" t="s">
        <v>81</v>
      </c>
      <c r="C11" s="43"/>
      <c r="D11" s="63">
        <v>2947.5</v>
      </c>
      <c r="E11" s="13"/>
    </row>
    <row r="12" spans="1:5" ht="22.5" customHeight="1" thickBot="1">
      <c r="A12" s="41"/>
      <c r="B12" s="42" t="s">
        <v>80</v>
      </c>
      <c r="C12" s="43"/>
      <c r="D12" s="63">
        <v>2260</v>
      </c>
      <c r="E12" s="13"/>
    </row>
    <row r="13" spans="1:5" ht="21" customHeight="1" thickBot="1">
      <c r="A13" s="9"/>
      <c r="B13" s="10" t="s">
        <v>83</v>
      </c>
      <c r="C13" s="13">
        <v>36675</v>
      </c>
      <c r="D13" s="13">
        <v>70</v>
      </c>
      <c r="E13" s="13">
        <f t="shared" si="0"/>
        <v>36605</v>
      </c>
    </row>
    <row r="14" spans="1:5" ht="21" customHeight="1" thickBot="1">
      <c r="A14" s="9"/>
      <c r="B14" s="10" t="s">
        <v>75</v>
      </c>
      <c r="C14" s="13">
        <v>7716</v>
      </c>
      <c r="D14" s="13">
        <v>1974</v>
      </c>
      <c r="E14" s="13">
        <f t="shared" si="0"/>
        <v>5742</v>
      </c>
    </row>
    <row r="15" spans="1:5" ht="24" customHeight="1" thickBot="1">
      <c r="A15" s="9"/>
      <c r="B15" s="10" t="s">
        <v>21</v>
      </c>
      <c r="C15" s="13">
        <v>10000</v>
      </c>
      <c r="D15" s="13"/>
      <c r="E15" s="13">
        <f t="shared" si="0"/>
        <v>10000</v>
      </c>
    </row>
    <row r="16" spans="1:5" ht="18.75" customHeight="1" thickBot="1">
      <c r="A16" s="9">
        <v>4</v>
      </c>
      <c r="B16" s="10" t="s">
        <v>11</v>
      </c>
      <c r="C16" s="13">
        <v>2095</v>
      </c>
      <c r="D16" s="13"/>
      <c r="E16" s="13">
        <f t="shared" si="0"/>
        <v>2095</v>
      </c>
    </row>
    <row r="17" spans="1:5" ht="18.75" customHeight="1" thickBot="1">
      <c r="A17" s="9">
        <v>5</v>
      </c>
      <c r="B17" s="10" t="s">
        <v>34</v>
      </c>
      <c r="C17" s="13">
        <v>122838</v>
      </c>
      <c r="D17" s="13">
        <v>210</v>
      </c>
      <c r="E17" s="13">
        <f t="shared" si="0"/>
        <v>122628</v>
      </c>
    </row>
    <row r="18" spans="1:5" ht="21" customHeight="1" thickBot="1">
      <c r="A18" s="9"/>
      <c r="B18" s="10" t="s">
        <v>12</v>
      </c>
      <c r="C18" s="13">
        <v>75235</v>
      </c>
      <c r="D18" s="13"/>
      <c r="E18" s="13">
        <f t="shared" si="0"/>
        <v>75235</v>
      </c>
    </row>
    <row r="19" spans="1:5" ht="20.25" customHeight="1" thickBot="1">
      <c r="A19" s="9"/>
      <c r="B19" s="10" t="s">
        <v>22</v>
      </c>
      <c r="C19" s="13">
        <v>1440</v>
      </c>
      <c r="D19" s="13">
        <v>210</v>
      </c>
      <c r="E19" s="13">
        <f t="shared" si="0"/>
        <v>1230</v>
      </c>
    </row>
    <row r="20" spans="1:5" ht="22.5" customHeight="1" thickBot="1">
      <c r="A20" s="9"/>
      <c r="B20" s="10" t="s">
        <v>76</v>
      </c>
      <c r="C20" s="13">
        <v>4050</v>
      </c>
      <c r="D20" s="13"/>
      <c r="E20" s="13"/>
    </row>
    <row r="21" spans="1:5" ht="24.75" customHeight="1" thickBot="1">
      <c r="A21" s="9"/>
      <c r="B21" s="10" t="s">
        <v>23</v>
      </c>
      <c r="C21" s="13">
        <v>5880</v>
      </c>
      <c r="D21" s="13"/>
      <c r="E21" s="13">
        <f t="shared" si="0"/>
        <v>5880</v>
      </c>
    </row>
    <row r="22" spans="1:5" ht="25.5" customHeight="1" thickBot="1">
      <c r="A22" s="9"/>
      <c r="B22" s="44" t="s">
        <v>24</v>
      </c>
      <c r="C22" s="43">
        <f>9120+1500</f>
        <v>10620</v>
      </c>
      <c r="D22" s="43"/>
      <c r="E22" s="43">
        <f t="shared" si="0"/>
        <v>10620</v>
      </c>
    </row>
    <row r="23" spans="1:5" ht="22.5" customHeight="1" thickBot="1">
      <c r="A23" s="45"/>
      <c r="B23" s="46" t="s">
        <v>16</v>
      </c>
      <c r="C23" s="47">
        <v>4988</v>
      </c>
      <c r="D23" s="47"/>
      <c r="E23" s="48">
        <f t="shared" si="0"/>
        <v>4988</v>
      </c>
    </row>
    <row r="24" spans="1:5" ht="22.5" customHeight="1" thickBot="1">
      <c r="A24" s="33"/>
      <c r="B24" s="52" t="s">
        <v>78</v>
      </c>
      <c r="C24" s="47">
        <v>15000</v>
      </c>
      <c r="D24" s="47"/>
      <c r="E24" s="48">
        <f t="shared" si="0"/>
        <v>15000</v>
      </c>
    </row>
    <row r="25" spans="1:5" ht="26.25" customHeight="1" thickBot="1">
      <c r="A25" s="33"/>
      <c r="B25" s="49" t="s">
        <v>30</v>
      </c>
      <c r="C25" s="50">
        <v>4950</v>
      </c>
      <c r="D25" s="50"/>
      <c r="E25" s="51">
        <f t="shared" si="0"/>
        <v>4950</v>
      </c>
    </row>
    <row r="26" spans="1:9" ht="24" customHeight="1" thickBot="1">
      <c r="A26" s="45"/>
      <c r="B26" s="46" t="s">
        <v>77</v>
      </c>
      <c r="C26" s="47">
        <v>675</v>
      </c>
      <c r="D26" s="47"/>
      <c r="E26" s="48">
        <f>C26-D26</f>
        <v>675</v>
      </c>
      <c r="I26" s="39"/>
    </row>
    <row r="27" spans="1:5" ht="23.25" customHeight="1" thickBot="1">
      <c r="A27" s="9">
        <v>6</v>
      </c>
      <c r="B27" s="10" t="s">
        <v>33</v>
      </c>
      <c r="C27" s="13">
        <v>3000</v>
      </c>
      <c r="D27" s="13"/>
      <c r="E27" s="13">
        <f>C27-D27</f>
        <v>3000</v>
      </c>
    </row>
    <row r="28" spans="1:5" ht="23.25" customHeight="1" thickBot="1">
      <c r="A28" s="9">
        <v>7</v>
      </c>
      <c r="B28" s="10" t="s">
        <v>17</v>
      </c>
      <c r="C28" s="13">
        <v>64366</v>
      </c>
      <c r="D28" s="13"/>
      <c r="E28" s="13">
        <f>C28-D28</f>
        <v>64366</v>
      </c>
    </row>
    <row r="29" spans="1:5" ht="23.25" customHeight="1" thickBot="1">
      <c r="A29" s="9">
        <v>8</v>
      </c>
      <c r="B29" s="10" t="s">
        <v>25</v>
      </c>
      <c r="C29" s="13">
        <v>3000</v>
      </c>
      <c r="D29" s="13">
        <v>750</v>
      </c>
      <c r="E29" s="13">
        <f>C29-D29</f>
        <v>2250</v>
      </c>
    </row>
    <row r="30" spans="1:12" ht="27.75" customHeight="1" thickBot="1">
      <c r="A30" s="9"/>
      <c r="B30" s="27" t="s">
        <v>18</v>
      </c>
      <c r="C30" s="28">
        <f>C29+C28+C27+C17+C9+C8+C7+C16</f>
        <v>1359750</v>
      </c>
      <c r="D30" s="28">
        <f>D29+D28+D27+D17+D9+D8+D7+D16</f>
        <v>301832.46</v>
      </c>
      <c r="E30" s="28">
        <f>E29+E28+E27+E17+E9+E8+E7+E16</f>
        <v>1057917.54</v>
      </c>
      <c r="L30" s="40"/>
    </row>
    <row r="31" ht="14.25">
      <c r="A31" s="11"/>
    </row>
    <row r="32" spans="1:7" ht="14.25">
      <c r="A32" s="58" t="s">
        <v>26</v>
      </c>
      <c r="B32" s="58"/>
      <c r="C32" s="58"/>
      <c r="D32" s="58"/>
      <c r="E32" s="58"/>
      <c r="F32" s="58"/>
      <c r="G32" s="58"/>
    </row>
    <row r="33" spans="1:7" ht="14.25">
      <c r="A33" s="14"/>
      <c r="B33" s="15"/>
      <c r="C33" s="15"/>
      <c r="D33" s="15"/>
      <c r="E33" s="15"/>
      <c r="F33" s="15"/>
      <c r="G33" s="15"/>
    </row>
    <row r="34" spans="1:7" ht="14.25">
      <c r="A34" s="14"/>
      <c r="B34" s="15"/>
      <c r="C34" s="15"/>
      <c r="D34" s="15"/>
      <c r="E34" s="15"/>
      <c r="F34" s="15"/>
      <c r="G34" s="15"/>
    </row>
    <row r="35" spans="1:7" ht="14.25">
      <c r="A35" s="58" t="s">
        <v>27</v>
      </c>
      <c r="B35" s="58"/>
      <c r="C35" s="58"/>
      <c r="D35" s="58"/>
      <c r="E35" s="58"/>
      <c r="F35" s="58"/>
      <c r="G35" s="58"/>
    </row>
    <row r="36" spans="1:7" ht="14.25">
      <c r="A36" s="14"/>
      <c r="B36" s="15"/>
      <c r="C36" s="15"/>
      <c r="D36" s="15"/>
      <c r="E36" s="15"/>
      <c r="F36" s="15"/>
      <c r="G36" s="15"/>
    </row>
    <row r="37" ht="14.25">
      <c r="A37" s="12"/>
    </row>
  </sheetData>
  <sheetProtection/>
  <mergeCells count="4">
    <mergeCell ref="A35:G35"/>
    <mergeCell ref="A32:G32"/>
    <mergeCell ref="E5:E6"/>
    <mergeCell ref="A1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40"/>
    </sheetView>
  </sheetViews>
  <sheetFormatPr defaultColWidth="9.00390625" defaultRowHeight="12.75"/>
  <cols>
    <col min="4" max="4" width="18.25390625" style="0" customWidth="1"/>
    <col min="5" max="5" width="14.25390625" style="0" customWidth="1"/>
    <col min="6" max="6" width="9.75390625" style="0" bestFit="1" customWidth="1"/>
  </cols>
  <sheetData>
    <row r="1" spans="1:8" ht="12.75" customHeight="1">
      <c r="A1" s="61" t="s">
        <v>35</v>
      </c>
      <c r="B1" s="61"/>
      <c r="C1" s="61"/>
      <c r="D1" s="61"/>
      <c r="E1" s="61"/>
      <c r="F1" s="61"/>
      <c r="G1" s="61"/>
      <c r="H1" s="61"/>
    </row>
    <row r="2" spans="1:8" ht="12.75" customHeight="1">
      <c r="A2" s="61"/>
      <c r="B2" s="61"/>
      <c r="C2" s="61"/>
      <c r="D2" s="61"/>
      <c r="E2" s="61"/>
      <c r="F2" s="61"/>
      <c r="G2" s="61"/>
      <c r="H2" s="61"/>
    </row>
    <row r="4" spans="1:9" ht="14.25">
      <c r="A4" s="58" t="s">
        <v>36</v>
      </c>
      <c r="B4" s="58"/>
      <c r="C4" s="58"/>
      <c r="D4" s="58"/>
      <c r="E4" s="58"/>
      <c r="F4" s="58"/>
      <c r="G4" s="58"/>
      <c r="H4" s="58"/>
      <c r="I4" s="58"/>
    </row>
    <row r="5" spans="1:9" ht="14.25">
      <c r="A5" s="11"/>
      <c r="B5" s="11"/>
      <c r="C5" s="11"/>
      <c r="D5" s="11"/>
      <c r="E5" s="11"/>
      <c r="F5" s="11"/>
      <c r="G5" s="11"/>
      <c r="H5" s="11"/>
      <c r="I5" s="11"/>
    </row>
    <row r="6" spans="1:9" ht="14.25">
      <c r="A6" s="11" t="s">
        <v>37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1"/>
      <c r="B7" s="11"/>
      <c r="C7" s="11"/>
      <c r="D7" s="11"/>
      <c r="E7" s="11"/>
      <c r="F7" s="11"/>
      <c r="G7" s="11"/>
      <c r="H7" s="11"/>
      <c r="I7" s="11"/>
    </row>
    <row r="8" spans="1:9" ht="14.25">
      <c r="A8" s="34" t="s">
        <v>56</v>
      </c>
      <c r="B8" s="34"/>
      <c r="C8" s="34"/>
      <c r="D8" s="34"/>
      <c r="E8" s="34"/>
      <c r="F8" s="11"/>
      <c r="G8" s="11"/>
      <c r="H8" s="11"/>
      <c r="I8" s="11"/>
    </row>
    <row r="9" spans="1:9" ht="14.25">
      <c r="A9" s="11"/>
      <c r="B9" s="11"/>
      <c r="C9" s="11"/>
      <c r="D9" s="11"/>
      <c r="E9" s="11"/>
      <c r="F9" s="11"/>
      <c r="G9" s="11"/>
      <c r="H9" s="11"/>
      <c r="I9" s="11"/>
    </row>
    <row r="10" spans="1:9" ht="14.25">
      <c r="A10" s="34" t="s">
        <v>38</v>
      </c>
      <c r="B10" s="34"/>
      <c r="C10" s="34"/>
      <c r="D10" s="36"/>
      <c r="E10" s="30">
        <v>766081.09</v>
      </c>
      <c r="F10" s="11"/>
      <c r="G10" s="11"/>
      <c r="H10" s="11"/>
      <c r="I10" s="11"/>
    </row>
    <row r="11" spans="1:9" ht="14.25">
      <c r="A11" s="34" t="s">
        <v>39</v>
      </c>
      <c r="B11" s="34"/>
      <c r="C11" s="34"/>
      <c r="D11" s="36"/>
      <c r="E11" s="30">
        <v>167511</v>
      </c>
      <c r="F11" s="11"/>
      <c r="G11" s="11"/>
      <c r="H11" s="11"/>
      <c r="I11" s="11"/>
    </row>
    <row r="12" spans="1:9" ht="14.25">
      <c r="A12" s="34" t="s">
        <v>40</v>
      </c>
      <c r="B12" s="34"/>
      <c r="C12" s="34"/>
      <c r="D12" s="36"/>
      <c r="E12" s="30">
        <v>58890.8</v>
      </c>
      <c r="F12" s="11"/>
      <c r="G12" s="11"/>
      <c r="H12" s="11"/>
      <c r="I12" s="11"/>
    </row>
    <row r="13" spans="1:9" ht="14.25">
      <c r="A13" s="11"/>
      <c r="B13" s="11" t="s">
        <v>41</v>
      </c>
      <c r="C13" s="11"/>
      <c r="D13" s="35"/>
      <c r="E13" s="31">
        <v>17220.9</v>
      </c>
      <c r="F13" s="11"/>
      <c r="G13" s="11"/>
      <c r="H13" s="11"/>
      <c r="I13" s="11"/>
    </row>
    <row r="14" spans="1:9" ht="14.25">
      <c r="A14" s="11"/>
      <c r="B14" s="11" t="s">
        <v>42</v>
      </c>
      <c r="C14" s="11"/>
      <c r="D14" s="35"/>
      <c r="E14" s="31">
        <v>7747.16</v>
      </c>
      <c r="F14" s="11"/>
      <c r="G14" s="11"/>
      <c r="H14" s="11"/>
      <c r="I14" s="11"/>
    </row>
    <row r="15" spans="1:9" ht="14.25">
      <c r="A15" s="11"/>
      <c r="B15" s="11" t="s">
        <v>43</v>
      </c>
      <c r="C15" s="11"/>
      <c r="D15" s="35"/>
      <c r="E15" s="31">
        <v>2978</v>
      </c>
      <c r="F15" s="11"/>
      <c r="G15" s="11"/>
      <c r="H15" s="11"/>
      <c r="I15" s="11"/>
    </row>
    <row r="16" spans="1:9" ht="14.25">
      <c r="A16" s="11"/>
      <c r="B16" s="11" t="s">
        <v>44</v>
      </c>
      <c r="C16" s="11"/>
      <c r="D16" s="35"/>
      <c r="E16" s="31">
        <f>17145+4410</f>
        <v>21555</v>
      </c>
      <c r="F16" s="11"/>
      <c r="G16" s="11"/>
      <c r="H16" s="11"/>
      <c r="I16" s="11"/>
    </row>
    <row r="17" spans="1:9" ht="14.25">
      <c r="A17" s="11"/>
      <c r="B17" s="11" t="s">
        <v>45</v>
      </c>
      <c r="C17" s="11"/>
      <c r="D17" s="35"/>
      <c r="E17" s="31">
        <v>9389.74</v>
      </c>
      <c r="F17" s="35"/>
      <c r="G17" s="11"/>
      <c r="H17" s="11"/>
      <c r="I17" s="11"/>
    </row>
    <row r="18" spans="1:9" ht="14.25">
      <c r="A18" s="34" t="s">
        <v>46</v>
      </c>
      <c r="B18" s="34"/>
      <c r="C18" s="34"/>
      <c r="D18" s="36"/>
      <c r="E18" s="30">
        <v>70698.18</v>
      </c>
      <c r="F18" s="11"/>
      <c r="G18" s="11"/>
      <c r="H18" s="11"/>
      <c r="I18" s="11"/>
    </row>
    <row r="19" spans="1:9" ht="14.25">
      <c r="A19" s="11"/>
      <c r="B19" s="11" t="s">
        <v>47</v>
      </c>
      <c r="C19" s="11"/>
      <c r="D19" s="35"/>
      <c r="E19" s="31">
        <v>55008.65</v>
      </c>
      <c r="F19" s="11"/>
      <c r="G19" s="11"/>
      <c r="H19" s="11"/>
      <c r="I19" s="11"/>
    </row>
    <row r="20" spans="1:9" ht="14.25">
      <c r="A20" s="11"/>
      <c r="B20" s="11" t="s">
        <v>48</v>
      </c>
      <c r="C20" s="11"/>
      <c r="D20" s="35"/>
      <c r="E20" s="31">
        <v>1440</v>
      </c>
      <c r="F20" s="11"/>
      <c r="G20" s="11"/>
      <c r="H20" s="11"/>
      <c r="I20" s="11"/>
    </row>
    <row r="21" spans="1:9" ht="14.25">
      <c r="A21" s="11"/>
      <c r="B21" s="11" t="s">
        <v>49</v>
      </c>
      <c r="C21" s="11"/>
      <c r="D21" s="35"/>
      <c r="E21" s="31">
        <v>2351.6</v>
      </c>
      <c r="F21" s="11"/>
      <c r="G21" s="11"/>
      <c r="H21" s="11"/>
      <c r="I21" s="11"/>
    </row>
    <row r="22" spans="1:9" ht="14.25">
      <c r="A22" s="11"/>
      <c r="B22" s="11" t="s">
        <v>50</v>
      </c>
      <c r="C22" s="11"/>
      <c r="D22" s="35"/>
      <c r="E22" s="31">
        <v>980</v>
      </c>
      <c r="F22" s="11"/>
      <c r="G22" s="11"/>
      <c r="H22" s="11"/>
      <c r="I22" s="11"/>
    </row>
    <row r="23" spans="1:9" ht="14.25">
      <c r="A23" s="11"/>
      <c r="B23" s="11" t="s">
        <v>51</v>
      </c>
      <c r="C23" s="11"/>
      <c r="D23" s="35"/>
      <c r="E23" s="31">
        <v>4345.22</v>
      </c>
      <c r="F23" s="11"/>
      <c r="G23" s="11"/>
      <c r="H23" s="11"/>
      <c r="I23" s="11"/>
    </row>
    <row r="24" spans="1:9" ht="14.25">
      <c r="A24" s="11"/>
      <c r="B24" s="11" t="s">
        <v>52</v>
      </c>
      <c r="C24" s="11"/>
      <c r="D24" s="35"/>
      <c r="E24" s="31">
        <v>5072.71</v>
      </c>
      <c r="F24" s="11"/>
      <c r="G24" s="11"/>
      <c r="H24" s="11"/>
      <c r="I24" s="11"/>
    </row>
    <row r="25" spans="1:9" ht="14.25">
      <c r="A25" s="11"/>
      <c r="B25" s="11" t="s">
        <v>55</v>
      </c>
      <c r="C25" s="11"/>
      <c r="D25" s="35"/>
      <c r="E25" s="31">
        <v>1500</v>
      </c>
      <c r="F25" s="11"/>
      <c r="G25" s="11"/>
      <c r="H25" s="11"/>
      <c r="I25" s="11"/>
    </row>
    <row r="26" spans="1:9" s="15" customFormat="1" ht="14.25">
      <c r="A26" s="34" t="s">
        <v>53</v>
      </c>
      <c r="B26" s="34"/>
      <c r="C26" s="34"/>
      <c r="D26" s="36"/>
      <c r="E26" s="30">
        <v>199.94</v>
      </c>
      <c r="F26" s="34"/>
      <c r="G26" s="34"/>
      <c r="H26" s="34"/>
      <c r="I26" s="34"/>
    </row>
    <row r="27" spans="1:9" s="15" customFormat="1" ht="14.25">
      <c r="A27" s="34" t="s">
        <v>54</v>
      </c>
      <c r="B27" s="34"/>
      <c r="C27" s="34"/>
      <c r="D27" s="36"/>
      <c r="E27" s="30">
        <v>1500</v>
      </c>
      <c r="F27" s="34"/>
      <c r="G27" s="34"/>
      <c r="H27" s="34"/>
      <c r="I27" s="34"/>
    </row>
    <row r="28" spans="1:9" ht="14.25">
      <c r="A28" s="11"/>
      <c r="B28" s="11"/>
      <c r="C28" s="11"/>
      <c r="D28" s="35"/>
      <c r="E28" s="31"/>
      <c r="F28" s="11"/>
      <c r="G28" s="11"/>
      <c r="H28" s="11"/>
      <c r="I28" s="11"/>
    </row>
    <row r="29" spans="1:9" ht="14.25">
      <c r="A29" s="11" t="s">
        <v>57</v>
      </c>
      <c r="B29" s="11"/>
      <c r="C29" s="11"/>
      <c r="D29" s="11"/>
      <c r="E29" s="38">
        <f>E27+E26+E18+E12+E11+E10</f>
        <v>1064881.01</v>
      </c>
      <c r="F29" s="34"/>
      <c r="G29" s="34"/>
      <c r="H29" s="11"/>
      <c r="I29" s="11"/>
    </row>
    <row r="30" spans="1:9" ht="14.25">
      <c r="A30" s="11"/>
      <c r="B30" s="11"/>
      <c r="C30" s="11"/>
      <c r="D30" s="11"/>
      <c r="E30" s="35"/>
      <c r="F30" s="11"/>
      <c r="G30" s="11"/>
      <c r="H30" s="11"/>
      <c r="I30" s="11"/>
    </row>
    <row r="31" spans="1:9" ht="14.25">
      <c r="A31" s="11"/>
      <c r="B31" s="11"/>
      <c r="C31" s="11"/>
      <c r="D31" s="11"/>
      <c r="E31" s="35"/>
      <c r="F31" s="11"/>
      <c r="G31" s="11"/>
      <c r="H31" s="11"/>
      <c r="I31" s="11"/>
    </row>
    <row r="32" spans="1:9" ht="14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4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4.25">
      <c r="A34" s="37" t="s">
        <v>26</v>
      </c>
      <c r="B34" s="37"/>
      <c r="C34" s="37"/>
      <c r="D34" s="37"/>
      <c r="E34" s="37"/>
      <c r="F34" s="37"/>
      <c r="G34" s="37"/>
      <c r="H34" s="11"/>
      <c r="I34" s="11"/>
    </row>
    <row r="35" spans="1:9" ht="14.25">
      <c r="A35" s="14"/>
      <c r="B35" s="15"/>
      <c r="C35" s="15"/>
      <c r="D35" s="15"/>
      <c r="E35" s="15"/>
      <c r="F35" s="15"/>
      <c r="G35" s="15"/>
      <c r="H35" s="11"/>
      <c r="I35" s="11"/>
    </row>
    <row r="36" spans="1:9" ht="14.25">
      <c r="A36" s="14"/>
      <c r="B36" s="15"/>
      <c r="C36" s="15"/>
      <c r="D36" s="15"/>
      <c r="E36" s="15"/>
      <c r="F36" s="15"/>
      <c r="G36" s="15"/>
      <c r="H36" s="11"/>
      <c r="I36" s="11"/>
    </row>
    <row r="37" spans="1:9" ht="14.25">
      <c r="A37" s="37" t="s">
        <v>27</v>
      </c>
      <c r="B37" s="37"/>
      <c r="C37" s="37"/>
      <c r="D37" s="37"/>
      <c r="E37" s="37"/>
      <c r="F37" s="37"/>
      <c r="G37" s="37"/>
      <c r="H37" s="11"/>
      <c r="I37" s="11"/>
    </row>
    <row r="38" spans="1:9" ht="14.25">
      <c r="A38" s="14"/>
      <c r="B38" s="15"/>
      <c r="C38" s="15"/>
      <c r="D38" s="15"/>
      <c r="E38" s="15"/>
      <c r="F38" s="15"/>
      <c r="G38" s="15"/>
      <c r="H38" s="11"/>
      <c r="I38" s="11"/>
    </row>
    <row r="39" spans="1:9" ht="14.2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4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4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4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4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4.2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4.2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4.2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4.2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4.2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4.2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4.2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4.2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4.2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4.2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4.2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4.2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4.2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4.2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4.2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4.2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4.2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4.2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4.2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4.2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4.2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4.2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4.2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4.2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4.25">
      <c r="A68" s="11"/>
      <c r="B68" s="11"/>
      <c r="C68" s="11"/>
      <c r="D68" s="11"/>
      <c r="E68" s="11"/>
      <c r="F68" s="11"/>
      <c r="G68" s="11"/>
      <c r="H68" s="11"/>
      <c r="I68" s="11"/>
    </row>
  </sheetData>
  <sheetProtection/>
  <mergeCells count="2">
    <mergeCell ref="A4:I4"/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БУХГАЛТЕР-2</cp:lastModifiedBy>
  <cp:lastPrinted>2017-04-24T11:56:22Z</cp:lastPrinted>
  <dcterms:created xsi:type="dcterms:W3CDTF">2016-03-29T13:48:46Z</dcterms:created>
  <dcterms:modified xsi:type="dcterms:W3CDTF">2017-04-24T11:56:48Z</dcterms:modified>
  <cp:category/>
  <cp:version/>
  <cp:contentType/>
  <cp:contentStatus/>
</cp:coreProperties>
</file>